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mirela.cirjak\OneDrive - Sveučilište u Rijeci\Radna površina\"/>
    </mc:Choice>
  </mc:AlternateContent>
  <xr:revisionPtr revIDLastSave="0" documentId="13_ncr:1_{DC4AE0D3-3CF4-471D-886B-8DFA546EAD6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PURI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56" i="7" l="1"/>
  <c r="D55" i="7" s="1"/>
  <c r="E59" i="7"/>
  <c r="C48" i="7"/>
  <c r="E25" i="7" l="1"/>
  <c r="E24" i="7"/>
  <c r="D23" i="7"/>
  <c r="D8" i="7" s="1"/>
  <c r="C23" i="7"/>
  <c r="E23" i="7" l="1"/>
  <c r="E8" i="7" s="1"/>
  <c r="E58" i="7"/>
  <c r="E57" i="7"/>
  <c r="E56" i="7" s="1"/>
  <c r="E52" i="7"/>
  <c r="E51" i="7"/>
  <c r="E50" i="7"/>
  <c r="E49" i="7"/>
  <c r="E47" i="7"/>
  <c r="E46" i="7"/>
  <c r="E45" i="7"/>
  <c r="E44" i="7"/>
  <c r="E43" i="7"/>
  <c r="E41" i="7"/>
  <c r="E40" i="7"/>
  <c r="E39" i="7"/>
  <c r="E37" i="7"/>
  <c r="E34" i="7"/>
  <c r="E33" i="7"/>
  <c r="E22" i="7"/>
  <c r="E21" i="7"/>
  <c r="E20" i="7"/>
  <c r="E14" i="7"/>
  <c r="E13" i="7"/>
  <c r="E17" i="7"/>
  <c r="E16" i="7" s="1"/>
  <c r="E15" i="7" s="1"/>
  <c r="E30" i="7"/>
  <c r="E29" i="7"/>
  <c r="E28" i="7"/>
  <c r="E53" i="7"/>
  <c r="E9" i="7" s="1"/>
  <c r="D53" i="7"/>
  <c r="D9" i="7" s="1"/>
  <c r="D48" i="7"/>
  <c r="D7" i="7" s="1"/>
  <c r="D42" i="7"/>
  <c r="D5" i="7" s="1"/>
  <c r="D36" i="7"/>
  <c r="D4" i="7" s="1"/>
  <c r="D32" i="7"/>
  <c r="D31" i="7" s="1"/>
  <c r="D27" i="7"/>
  <c r="D26" i="7" s="1"/>
  <c r="D19" i="7"/>
  <c r="D18" i="7" s="1"/>
  <c r="D16" i="7"/>
  <c r="D15" i="7" s="1"/>
  <c r="D12" i="7"/>
  <c r="D3" i="7" l="1"/>
  <c r="E19" i="7"/>
  <c r="E18" i="7" s="1"/>
  <c r="E55" i="7"/>
  <c r="D6" i="7"/>
  <c r="E27" i="7"/>
  <c r="E26" i="7" s="1"/>
  <c r="E32" i="7"/>
  <c r="E31" i="7" s="1"/>
  <c r="E48" i="7"/>
  <c r="E7" i="7" s="1"/>
  <c r="E42" i="7"/>
  <c r="E5" i="7" s="1"/>
  <c r="E12" i="7"/>
  <c r="E11" i="7" s="1"/>
  <c r="D11" i="7"/>
  <c r="D35" i="7"/>
  <c r="E6" i="7" l="1"/>
  <c r="E3" i="7"/>
  <c r="D10" i="7"/>
  <c r="C38" i="7" l="1"/>
  <c r="C56" i="7"/>
  <c r="C55" i="7" s="1"/>
  <c r="C53" i="7"/>
  <c r="C9" i="7" s="1"/>
  <c r="C32" i="7"/>
  <c r="C31" i="7" s="1"/>
  <c r="C19" i="7"/>
  <c r="C18" i="7" s="1"/>
  <c r="C16" i="7"/>
  <c r="C36" i="7" l="1"/>
  <c r="E38" i="7"/>
  <c r="E36" i="7" s="1"/>
  <c r="C42" i="7"/>
  <c r="C27" i="7"/>
  <c r="C12" i="7"/>
  <c r="E4" i="7" l="1"/>
  <c r="E35" i="7"/>
  <c r="E10" i="7" s="1"/>
  <c r="C35" i="7"/>
  <c r="C26" i="7"/>
  <c r="C15" i="7"/>
  <c r="C11" i="7"/>
  <c r="C10" i="7" l="1"/>
  <c r="C7" i="7"/>
  <c r="C6" i="7"/>
  <c r="C5" i="7"/>
  <c r="C4" i="7"/>
  <c r="C3" i="7"/>
</calcChain>
</file>

<file path=xl/sharedStrings.xml><?xml version="1.0" encoding="utf-8"?>
<sst xmlns="http://schemas.openxmlformats.org/spreadsheetml/2006/main" count="107" uniqueCount="44">
  <si>
    <t>Opći prihodi i primici</t>
  </si>
  <si>
    <t>A621002</t>
  </si>
  <si>
    <t>REDOVNA DJELATNOST SVEUČILIŠTA U RIJECI</t>
  </si>
  <si>
    <t>A621038</t>
  </si>
  <si>
    <t>PROGRAMI VJEŽBAONICA VISOKIH UČILIŠTA</t>
  </si>
  <si>
    <t>A621181</t>
  </si>
  <si>
    <t>PRAVOMOĆNE SUDSKE PRESUDE</t>
  </si>
  <si>
    <t>A622122</t>
  </si>
  <si>
    <t>PROGRAMSKO FINANCIRANJE JAVNIH VISOKIH UČILIŠTA</t>
  </si>
  <si>
    <t>43</t>
  </si>
  <si>
    <t>Ostali prihodi za posebne namjene</t>
  </si>
  <si>
    <t>51</t>
  </si>
  <si>
    <t>Pomoći EU</t>
  </si>
  <si>
    <t>Ostale pomoći</t>
  </si>
  <si>
    <t>Donacije</t>
  </si>
  <si>
    <t>A679072</t>
  </si>
  <si>
    <t>EU PROJEKTI SVEUČILIŠTA U RIJECI (IZ EVIDENCIJSKIH PRIHODA)</t>
  </si>
  <si>
    <t>31</t>
  </si>
  <si>
    <t>Vlastiti prihodi</t>
  </si>
  <si>
    <t>A679089</t>
  </si>
  <si>
    <t>A679110</t>
  </si>
  <si>
    <t>POTPORA UMJETNIČKIM STUDIJIMA</t>
  </si>
  <si>
    <t>32</t>
  </si>
  <si>
    <t>34</t>
  </si>
  <si>
    <t>42</t>
  </si>
  <si>
    <t>36</t>
  </si>
  <si>
    <t>11</t>
  </si>
  <si>
    <t>Materijalni rashodi</t>
  </si>
  <si>
    <t>Rashodi za zaposlene</t>
  </si>
  <si>
    <t>Financijski rashodi</t>
  </si>
  <si>
    <t>Naknade građanima i kućanstvima na temelju osiguranja i druge naknade</t>
  </si>
  <si>
    <t>Rashodi za nabavu proizvedene dugotrajne imovine</t>
  </si>
  <si>
    <t>Pomoći dane u inozemstvo i unutar općeg proračuna</t>
  </si>
  <si>
    <t>52</t>
  </si>
  <si>
    <t>3705</t>
  </si>
  <si>
    <t>VISOKO OBRAZOVANJE</t>
  </si>
  <si>
    <t>61</t>
  </si>
  <si>
    <t>PLAN 
2025.</t>
  </si>
  <si>
    <t xml:space="preserve">AKADEMIJA PRIMIJENJENIH UMJETNOSTI </t>
  </si>
  <si>
    <t>Povećanje/
smanjenje</t>
  </si>
  <si>
    <t>NOVI PLAN 2025.</t>
  </si>
  <si>
    <t>581</t>
  </si>
  <si>
    <t>Mehanizam za oporavak i otpornost</t>
  </si>
  <si>
    <t>REDOVNA DJELATNOSTI SVEUČILIŠTA U RIJECI (IZ EVIDENCIJSKIH PRIHODA)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</si>
</sst>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sz val="8"/>
      <name val="Arial"/>
      <family val="2"/>
    </font>
    <font>
      <b/>
      <sz val="10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1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</borders>
  <cellStyleXfs count="51">
    <xf numFmtId="0" fontId="0" fillId="0" borderId="0"/>
    <xf numFmtId="0" fontId="1" fillId="2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0" fontId="2" fillId="4" borderId="1" applyNumberFormat="0" applyProtection="0">
      <alignment horizontal="left" vertical="center" wrapText="1" indent="1"/>
    </xf>
    <xf numFmtId="4" fontId="4" fillId="5" borderId="1" applyNumberFormat="0" applyProtection="0">
      <alignment vertical="center"/>
    </xf>
    <xf numFmtId="0" fontId="2" fillId="6" borderId="1" applyNumberFormat="0" applyProtection="0">
      <alignment horizontal="left" vertical="center" wrapText="1" indent="1"/>
    </xf>
    <xf numFmtId="0" fontId="2" fillId="3" borderId="1" applyNumberFormat="0" applyProtection="0">
      <alignment horizontal="left" vertical="center" wrapText="1" indent="1"/>
    </xf>
    <xf numFmtId="4" fontId="4" fillId="7" borderId="1" applyNumberFormat="0" applyProtection="0">
      <alignment horizontal="right" vertical="center"/>
    </xf>
    <xf numFmtId="4" fontId="5" fillId="5" borderId="1" applyNumberFormat="0" applyProtection="0">
      <alignment vertical="center"/>
    </xf>
    <xf numFmtId="4" fontId="4" fillId="5" borderId="1" applyNumberFormat="0" applyProtection="0">
      <alignment horizontal="left" vertical="center" indent="1"/>
    </xf>
    <xf numFmtId="4" fontId="4" fillId="5" borderId="1" applyNumberFormat="0" applyProtection="0">
      <alignment horizontal="left" vertical="center" indent="1"/>
    </xf>
    <xf numFmtId="4" fontId="4" fillId="8" borderId="1" applyNumberFormat="0" applyProtection="0">
      <alignment horizontal="right" vertical="center"/>
    </xf>
    <xf numFmtId="4" fontId="4" fillId="9" borderId="1" applyNumberFormat="0" applyProtection="0">
      <alignment horizontal="right" vertical="center"/>
    </xf>
    <xf numFmtId="4" fontId="4" fillId="10" borderId="1" applyNumberFormat="0" applyProtection="0">
      <alignment horizontal="right" vertical="center"/>
    </xf>
    <xf numFmtId="4" fontId="4" fillId="11" borderId="1" applyNumberFormat="0" applyProtection="0">
      <alignment horizontal="right" vertical="center"/>
    </xf>
    <xf numFmtId="4" fontId="4" fillId="12" borderId="1" applyNumberFormat="0" applyProtection="0">
      <alignment horizontal="right" vertical="center"/>
    </xf>
    <xf numFmtId="4" fontId="4" fillId="13" borderId="1" applyNumberFormat="0" applyProtection="0">
      <alignment horizontal="right" vertical="center"/>
    </xf>
    <xf numFmtId="4" fontId="4" fillId="14" borderId="1" applyNumberFormat="0" applyProtection="0">
      <alignment horizontal="right" vertical="center"/>
    </xf>
    <xf numFmtId="4" fontId="4" fillId="15" borderId="1" applyNumberFormat="0" applyProtection="0">
      <alignment horizontal="right" vertical="center"/>
    </xf>
    <xf numFmtId="4" fontId="4" fillId="16" borderId="1" applyNumberFormat="0" applyProtection="0">
      <alignment horizontal="right" vertical="center"/>
    </xf>
    <xf numFmtId="4" fontId="6" fillId="17" borderId="1" applyNumberFormat="0" applyProtection="0">
      <alignment horizontal="left" vertical="center" indent="1"/>
    </xf>
    <xf numFmtId="4" fontId="4" fillId="7" borderId="2" applyNumberFormat="0" applyProtection="0">
      <alignment horizontal="left" vertical="center" indent="1"/>
    </xf>
    <xf numFmtId="4" fontId="7" fillId="18" borderId="0" applyNumberFormat="0" applyProtection="0">
      <alignment horizontal="left" vertical="center" indent="1"/>
    </xf>
    <xf numFmtId="0" fontId="11" fillId="2" borderId="1" applyNumberFormat="0" applyProtection="0">
      <alignment horizontal="center" vertical="center"/>
    </xf>
    <xf numFmtId="4" fontId="8" fillId="7" borderId="1" applyNumberFormat="0" applyProtection="0">
      <alignment horizontal="left" vertical="center" indent="1"/>
    </xf>
    <xf numFmtId="4" fontId="8" fillId="19" borderId="1" applyNumberFormat="0" applyProtection="0">
      <alignment horizontal="left" vertical="center" indent="1"/>
    </xf>
    <xf numFmtId="0" fontId="2" fillId="19" borderId="1" applyNumberFormat="0" applyProtection="0">
      <alignment horizontal="left" vertical="center" wrapText="1" indent="1"/>
    </xf>
    <xf numFmtId="0" fontId="2" fillId="19" borderId="1" applyNumberFormat="0" applyProtection="0">
      <alignment horizontal="left" vertical="center" indent="1"/>
    </xf>
    <xf numFmtId="0" fontId="2" fillId="4" borderId="1" applyNumberFormat="0" applyProtection="0">
      <alignment horizontal="left" vertical="center" indent="1"/>
    </xf>
    <xf numFmtId="0" fontId="2" fillId="6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4" fontId="4" fillId="20" borderId="1" applyNumberFormat="0" applyProtection="0">
      <alignment vertical="center"/>
    </xf>
    <xf numFmtId="4" fontId="5" fillId="20" borderId="1" applyNumberFormat="0" applyProtection="0">
      <alignment vertical="center"/>
    </xf>
    <xf numFmtId="4" fontId="4" fillId="20" borderId="1" applyNumberFormat="0" applyProtection="0">
      <alignment horizontal="left" vertical="center" indent="1"/>
    </xf>
    <xf numFmtId="4" fontId="4" fillId="20" borderId="1" applyNumberFormat="0" applyProtection="0">
      <alignment horizontal="left" vertical="center" indent="1"/>
    </xf>
    <xf numFmtId="4" fontId="5" fillId="7" borderId="1" applyNumberFormat="0" applyProtection="0">
      <alignment horizontal="right" vertical="center"/>
    </xf>
    <xf numFmtId="0" fontId="1" fillId="2" borderId="1" applyNumberFormat="0" applyProtection="0">
      <alignment horizontal="center" vertical="top" wrapText="1"/>
    </xf>
    <xf numFmtId="0" fontId="10" fillId="0" borderId="0" applyNumberFormat="0" applyProtection="0"/>
    <xf numFmtId="4" fontId="9" fillId="7" borderId="1" applyNumberFormat="0" applyProtection="0">
      <alignment horizontal="right" vertical="center"/>
    </xf>
    <xf numFmtId="0" fontId="12" fillId="21" borderId="4" applyProtection="0">
      <alignment vertical="center"/>
    </xf>
    <xf numFmtId="4" fontId="12" fillId="21" borderId="4" applyNumberFormat="0" applyProtection="0">
      <alignment horizontal="left" vertical="center" indent="1"/>
    </xf>
    <xf numFmtId="4" fontId="12" fillId="22" borderId="4" applyNumberFormat="0" applyProtection="0">
      <alignment horizontal="right" vertical="center"/>
    </xf>
    <xf numFmtId="4" fontId="12" fillId="5" borderId="4" applyNumberFormat="0" applyProtection="0">
      <alignment horizontal="left" vertical="center" indent="1"/>
    </xf>
    <xf numFmtId="4" fontId="12" fillId="23" borderId="4" applyNumberFormat="0" applyProtection="0">
      <alignment vertical="center"/>
    </xf>
    <xf numFmtId="0" fontId="12" fillId="24" borderId="4" applyNumberFormat="0" applyProtection="0">
      <alignment horizontal="left" vertical="center" indent="1"/>
    </xf>
    <xf numFmtId="0" fontId="12" fillId="25" borderId="4" applyNumberFormat="0" applyProtection="0">
      <alignment horizontal="left" vertical="center" indent="1"/>
    </xf>
    <xf numFmtId="0" fontId="12" fillId="2" borderId="4" applyNumberFormat="0" applyProtection="0">
      <alignment horizontal="left" vertical="center" wrapText="1" indent="1"/>
    </xf>
    <xf numFmtId="0" fontId="12" fillId="26" borderId="4" applyNumberFormat="0" applyProtection="0">
      <alignment horizontal="left" vertical="center" indent="1"/>
    </xf>
    <xf numFmtId="4" fontId="12" fillId="0" borderId="4" applyNumberFormat="0" applyProtection="0">
      <alignment horizontal="right" vertical="center"/>
    </xf>
  </cellStyleXfs>
  <cellXfs count="21">
    <xf numFmtId="0" fontId="0" fillId="0" borderId="0" xfId="0"/>
    <xf numFmtId="0" fontId="12" fillId="0" borderId="4" xfId="49" quotePrefix="1" applyFill="1">
      <alignment horizontal="left" vertical="center" indent="1"/>
    </xf>
    <xf numFmtId="0" fontId="12" fillId="0" borderId="4" xfId="49" quotePrefix="1" applyFill="1" applyAlignment="1">
      <alignment horizontal="left" vertical="center" indent="7"/>
    </xf>
    <xf numFmtId="0" fontId="13" fillId="0" borderId="3" xfId="0" quotePrefix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12" fillId="0" borderId="4" xfId="49" quotePrefix="1" applyFill="1" applyAlignment="1">
      <alignment horizontal="left" vertical="center" indent="9"/>
    </xf>
    <xf numFmtId="3" fontId="12" fillId="0" borderId="4" xfId="50" applyNumberFormat="1">
      <alignment horizontal="right" vertical="center"/>
    </xf>
    <xf numFmtId="0" fontId="1" fillId="0" borderId="5" xfId="6" quotePrefix="1" applyFont="1" applyFill="1" applyBorder="1" applyAlignment="1">
      <alignment horizontal="left" vertical="center" indent="4"/>
    </xf>
    <xf numFmtId="0" fontId="1" fillId="0" borderId="5" xfId="6" quotePrefix="1" applyFont="1" applyFill="1" applyBorder="1" applyAlignment="1">
      <alignment horizontal="left" vertical="center" indent="1"/>
    </xf>
    <xf numFmtId="3" fontId="14" fillId="0" borderId="6" xfId="50" applyNumberFormat="1" applyFont="1" applyBorder="1">
      <alignment horizontal="right" vertical="center"/>
    </xf>
    <xf numFmtId="0" fontId="14" fillId="0" borderId="4" xfId="49" quotePrefix="1" applyFont="1" applyFill="1" applyAlignment="1">
      <alignment horizontal="left" vertical="center" indent="5"/>
    </xf>
    <xf numFmtId="0" fontId="14" fillId="0" borderId="4" xfId="49" quotePrefix="1" applyFont="1" applyFill="1">
      <alignment horizontal="left" vertical="center" indent="1"/>
    </xf>
    <xf numFmtId="3" fontId="14" fillId="0" borderId="4" xfId="50" applyNumberFormat="1" applyFont="1">
      <alignment horizontal="right" vertical="center"/>
    </xf>
    <xf numFmtId="3" fontId="15" fillId="0" borderId="0" xfId="0" applyNumberFormat="1" applyFont="1"/>
    <xf numFmtId="0" fontId="14" fillId="27" borderId="4" xfId="49" quotePrefix="1" applyFont="1" applyFill="1" applyAlignment="1">
      <alignment horizontal="left" vertical="center" indent="5"/>
    </xf>
    <xf numFmtId="0" fontId="14" fillId="27" borderId="1" xfId="2" quotePrefix="1" applyNumberFormat="1" applyFont="1" applyFill="1" applyAlignment="1" applyProtection="1">
      <alignment horizontal="left" vertical="center" indent="1" justifyLastLine="1"/>
    </xf>
    <xf numFmtId="0" fontId="14" fillId="0" borderId="4" xfId="49" quotePrefix="1" applyFont="1" applyFill="1" applyAlignment="1">
      <alignment horizontal="center" vertical="center"/>
    </xf>
    <xf numFmtId="0" fontId="16" fillId="0" borderId="0" xfId="0" applyFont="1"/>
    <xf numFmtId="3" fontId="12" fillId="0" borderId="4" xfId="50" applyNumberFormat="1" applyFont="1">
      <alignment horizontal="right" vertical="center"/>
    </xf>
    <xf numFmtId="4" fontId="0" fillId="0" borderId="0" xfId="0" applyNumberFormat="1" applyFill="1"/>
  </cellXfs>
  <cellStyles count="51">
    <cellStyle name="Normal 2" xfId="3" xr:uid="{00000000-0005-0000-0000-000001000000}"/>
    <cellStyle name="Normalno" xfId="0" builtinId="0"/>
    <cellStyle name="SAPBEXaggData" xfId="5" xr:uid="{00000000-0005-0000-0000-000002000000}"/>
    <cellStyle name="SAPBEXaggData 2" xfId="45" xr:uid="{00000000-0005-0000-0000-000003000000}"/>
    <cellStyle name="SAPBEXaggDataEmph" xfId="9" xr:uid="{00000000-0005-0000-0000-000004000000}"/>
    <cellStyle name="SAPBEXaggItem" xfId="10" xr:uid="{00000000-0005-0000-0000-000005000000}"/>
    <cellStyle name="SAPBEXaggItem 2" xfId="44" xr:uid="{00000000-0005-0000-0000-000006000000}"/>
    <cellStyle name="SAPBEXaggItemX" xfId="11" xr:uid="{00000000-0005-0000-0000-000007000000}"/>
    <cellStyle name="SAPBEXchaText" xfId="1" xr:uid="{00000000-0005-0000-0000-000008000000}"/>
    <cellStyle name="SAPBEXchaText 2" xfId="41" xr:uid="{00000000-0005-0000-0000-000009000000}"/>
    <cellStyle name="SAPBEXexcBad7" xfId="12" xr:uid="{00000000-0005-0000-0000-00000A000000}"/>
    <cellStyle name="SAPBEXexcBad8" xfId="13" xr:uid="{00000000-0005-0000-0000-00000B000000}"/>
    <cellStyle name="SAPBEXexcBad9" xfId="14" xr:uid="{00000000-0005-0000-0000-00000C000000}"/>
    <cellStyle name="SAPBEXexcCritical4" xfId="15" xr:uid="{00000000-0005-0000-0000-00000D000000}"/>
    <cellStyle name="SAPBEXexcCritical5" xfId="16" xr:uid="{00000000-0005-0000-0000-00000E000000}"/>
    <cellStyle name="SAPBEXexcCritical6" xfId="17" xr:uid="{00000000-0005-0000-0000-00000F000000}"/>
    <cellStyle name="SAPBEXexcGood1" xfId="18" xr:uid="{00000000-0005-0000-0000-000010000000}"/>
    <cellStyle name="SAPBEXexcGood2" xfId="19" xr:uid="{00000000-0005-0000-0000-000011000000}"/>
    <cellStyle name="SAPBEXexcGood3" xfId="20" xr:uid="{00000000-0005-0000-0000-000012000000}"/>
    <cellStyle name="SAPBEXfilterDrill" xfId="21" xr:uid="{00000000-0005-0000-0000-000013000000}"/>
    <cellStyle name="SAPBEXfilterItem" xfId="22" xr:uid="{00000000-0005-0000-0000-000014000000}"/>
    <cellStyle name="SAPBEXfilterText" xfId="23" xr:uid="{00000000-0005-0000-0000-000015000000}"/>
    <cellStyle name="SAPBEXformats" xfId="24" xr:uid="{00000000-0005-0000-0000-000016000000}"/>
    <cellStyle name="SAPBEXformats 2" xfId="43" xr:uid="{00000000-0005-0000-0000-000017000000}"/>
    <cellStyle name="SAPBEXheaderItem" xfId="25" xr:uid="{00000000-0005-0000-0000-000018000000}"/>
    <cellStyle name="SAPBEXheaderText" xfId="26" xr:uid="{00000000-0005-0000-0000-000019000000}"/>
    <cellStyle name="SAPBEXHLevel0" xfId="27" xr:uid="{00000000-0005-0000-0000-00001A000000}"/>
    <cellStyle name="SAPBEXHLevel0 2" xfId="46" xr:uid="{00000000-0005-0000-0000-00001B000000}"/>
    <cellStyle name="SAPBEXHLevel0X" xfId="28" xr:uid="{00000000-0005-0000-0000-00001C000000}"/>
    <cellStyle name="SAPBEXHLevel1" xfId="4" xr:uid="{00000000-0005-0000-0000-00001D000000}"/>
    <cellStyle name="SAPBEXHLevel1 2" xfId="47" xr:uid="{00000000-0005-0000-0000-00001E000000}"/>
    <cellStyle name="SAPBEXHLevel1X" xfId="29" xr:uid="{00000000-0005-0000-0000-00001F000000}"/>
    <cellStyle name="SAPBEXHLevel2" xfId="6" xr:uid="{00000000-0005-0000-0000-000020000000}"/>
    <cellStyle name="SAPBEXHLevel2 2" xfId="48" xr:uid="{00000000-0005-0000-0000-000021000000}"/>
    <cellStyle name="SAPBEXHLevel2X" xfId="30" xr:uid="{00000000-0005-0000-0000-000022000000}"/>
    <cellStyle name="SAPBEXHLevel3" xfId="7" xr:uid="{00000000-0005-0000-0000-000023000000}"/>
    <cellStyle name="SAPBEXHLevel3 2" xfId="49" xr:uid="{00000000-0005-0000-0000-000024000000}"/>
    <cellStyle name="SAPBEXHLevel3X" xfId="31" xr:uid="{00000000-0005-0000-0000-000025000000}"/>
    <cellStyle name="SAPBEXinputData" xfId="32" xr:uid="{00000000-0005-0000-0000-000026000000}"/>
    <cellStyle name="SAPBEXresData" xfId="33" xr:uid="{00000000-0005-0000-0000-000027000000}"/>
    <cellStyle name="SAPBEXresDataEmph" xfId="34" xr:uid="{00000000-0005-0000-0000-000028000000}"/>
    <cellStyle name="SAPBEXresItem" xfId="35" xr:uid="{00000000-0005-0000-0000-000029000000}"/>
    <cellStyle name="SAPBEXresItemX" xfId="36" xr:uid="{00000000-0005-0000-0000-00002A000000}"/>
    <cellStyle name="SAPBEXstdData" xfId="8" xr:uid="{00000000-0005-0000-0000-00002B000000}"/>
    <cellStyle name="SAPBEXstdData 2" xfId="50" xr:uid="{00000000-0005-0000-0000-00002C000000}"/>
    <cellStyle name="SAPBEXstdDataEmph" xfId="37" xr:uid="{00000000-0005-0000-0000-00002D000000}"/>
    <cellStyle name="SAPBEXstdItem" xfId="2" xr:uid="{00000000-0005-0000-0000-00002E000000}"/>
    <cellStyle name="SAPBEXstdItem 2" xfId="42" xr:uid="{00000000-0005-0000-0000-00002F000000}"/>
    <cellStyle name="SAPBEXstdItemX" xfId="38" xr:uid="{00000000-0005-0000-0000-000030000000}"/>
    <cellStyle name="SAPBEXtitle" xfId="39" xr:uid="{00000000-0005-0000-0000-000031000000}"/>
    <cellStyle name="SAPBEXundefined" xfId="40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59"/>
  <sheetViews>
    <sheetView tabSelected="1" zoomScale="166" zoomScaleNormal="166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F2" sqref="F2"/>
    </sheetView>
  </sheetViews>
  <sheetFormatPr defaultColWidth="9.140625" defaultRowHeight="15" x14ac:dyDescent="0.25"/>
  <cols>
    <col min="1" max="1" width="17.28515625" style="5" customWidth="1"/>
    <col min="2" max="2" width="51.42578125" style="5" customWidth="1"/>
    <col min="3" max="3" width="14.85546875" style="5" customWidth="1"/>
    <col min="4" max="5" width="13.28515625" style="5" customWidth="1"/>
    <col min="6" max="6" width="11.7109375" style="20" bestFit="1" customWidth="1"/>
    <col min="7" max="7" width="10.140625" style="5" bestFit="1" customWidth="1"/>
    <col min="8" max="16384" width="9.140625" style="5"/>
  </cols>
  <sheetData>
    <row r="2" spans="1:7" ht="25.5" x14ac:dyDescent="0.25">
      <c r="A2" s="3">
        <v>38454</v>
      </c>
      <c r="B2" s="3" t="s">
        <v>38</v>
      </c>
      <c r="C2" s="4" t="s">
        <v>37</v>
      </c>
      <c r="D2" s="4" t="s">
        <v>39</v>
      </c>
      <c r="E2" s="4" t="s">
        <v>40</v>
      </c>
    </row>
    <row r="3" spans="1:7" x14ac:dyDescent="0.25">
      <c r="A3" s="2">
        <v>11</v>
      </c>
      <c r="B3" s="1" t="s">
        <v>0</v>
      </c>
      <c r="C3" s="7">
        <f>C12+C16+C19+C27+C32</f>
        <v>3266326</v>
      </c>
      <c r="D3" s="7">
        <f>D12+D16+D19+D27+D32</f>
        <v>492825</v>
      </c>
      <c r="E3" s="7">
        <f>E12+E16+E19+E27+E32</f>
        <v>3759151</v>
      </c>
    </row>
    <row r="4" spans="1:7" x14ac:dyDescent="0.25">
      <c r="A4" s="2">
        <v>31</v>
      </c>
      <c r="B4" s="1" t="s">
        <v>18</v>
      </c>
      <c r="C4" s="7">
        <f t="shared" ref="C4" si="0">C36</f>
        <v>22010</v>
      </c>
      <c r="D4" s="7">
        <f t="shared" ref="D4:E4" si="1">D36</f>
        <v>14538</v>
      </c>
      <c r="E4" s="7">
        <f t="shared" si="1"/>
        <v>36548</v>
      </c>
    </row>
    <row r="5" spans="1:7" x14ac:dyDescent="0.25">
      <c r="A5" s="2">
        <v>43</v>
      </c>
      <c r="B5" s="1" t="s">
        <v>10</v>
      </c>
      <c r="C5" s="7">
        <f t="shared" ref="C5" si="2">C42</f>
        <v>73495</v>
      </c>
      <c r="D5" s="7">
        <f t="shared" ref="D5:E5" si="3">D42</f>
        <v>5261</v>
      </c>
      <c r="E5" s="7">
        <f t="shared" si="3"/>
        <v>78756</v>
      </c>
    </row>
    <row r="6" spans="1:7" x14ac:dyDescent="0.25">
      <c r="A6" s="2">
        <v>51</v>
      </c>
      <c r="B6" s="1" t="s">
        <v>12</v>
      </c>
      <c r="C6" s="7">
        <f t="shared" ref="C6" si="4">C56</f>
        <v>9000</v>
      </c>
      <c r="D6" s="7">
        <f t="shared" ref="D6:E6" si="5">D56</f>
        <v>9509</v>
      </c>
      <c r="E6" s="7">
        <f t="shared" si="5"/>
        <v>18509</v>
      </c>
    </row>
    <row r="7" spans="1:7" x14ac:dyDescent="0.25">
      <c r="A7" s="2">
        <v>52</v>
      </c>
      <c r="B7" s="1" t="s">
        <v>13</v>
      </c>
      <c r="C7" s="7">
        <f t="shared" ref="C7" si="6">C48</f>
        <v>20178</v>
      </c>
      <c r="D7" s="7">
        <f t="shared" ref="D7:E7" si="7">D48</f>
        <v>21000</v>
      </c>
      <c r="E7" s="7">
        <f t="shared" si="7"/>
        <v>41178</v>
      </c>
    </row>
    <row r="8" spans="1:7" x14ac:dyDescent="0.25">
      <c r="A8" s="2">
        <v>581</v>
      </c>
      <c r="B8" s="1" t="s">
        <v>42</v>
      </c>
      <c r="C8" s="7"/>
      <c r="D8" s="7">
        <f>D23</f>
        <v>4530</v>
      </c>
      <c r="E8" s="7">
        <f>E23</f>
        <v>4530</v>
      </c>
    </row>
    <row r="9" spans="1:7" hidden="1" x14ac:dyDescent="0.25">
      <c r="A9" s="2">
        <v>61</v>
      </c>
      <c r="B9" s="1" t="s">
        <v>14</v>
      </c>
      <c r="C9" s="7">
        <f t="shared" ref="C9" si="8">C53</f>
        <v>0</v>
      </c>
      <c r="D9" s="7">
        <f t="shared" ref="D9:E9" si="9">D53</f>
        <v>0</v>
      </c>
      <c r="E9" s="7">
        <f t="shared" si="9"/>
        <v>0</v>
      </c>
    </row>
    <row r="10" spans="1:7" x14ac:dyDescent="0.25">
      <c r="A10" s="8" t="s">
        <v>34</v>
      </c>
      <c r="B10" s="9" t="s">
        <v>35</v>
      </c>
      <c r="C10" s="10">
        <f>C11+C15+C18+C26+C31+C35+C55</f>
        <v>3391009</v>
      </c>
      <c r="D10" s="10">
        <f>D11+D15+D18+D26+D31+D35+D55</f>
        <v>547663</v>
      </c>
      <c r="E10" s="10">
        <f>E11+E15+E18+E26+E31+E35+E55</f>
        <v>3938672</v>
      </c>
    </row>
    <row r="11" spans="1:7" x14ac:dyDescent="0.25">
      <c r="A11" s="11" t="s">
        <v>1</v>
      </c>
      <c r="B11" s="12" t="s">
        <v>2</v>
      </c>
      <c r="C11" s="13">
        <f t="shared" ref="C11:E11" si="10">C12</f>
        <v>2863314</v>
      </c>
      <c r="D11" s="13">
        <f t="shared" si="10"/>
        <v>154883</v>
      </c>
      <c r="E11" s="13">
        <f t="shared" si="10"/>
        <v>3018197</v>
      </c>
    </row>
    <row r="12" spans="1:7" x14ac:dyDescent="0.25">
      <c r="A12" s="2" t="s">
        <v>26</v>
      </c>
      <c r="B12" s="1" t="s">
        <v>0</v>
      </c>
      <c r="C12" s="7">
        <f t="shared" ref="C12" si="11">C13+C14</f>
        <v>2863314</v>
      </c>
      <c r="D12" s="7">
        <f t="shared" ref="D12:E12" si="12">D13+D14</f>
        <v>154883</v>
      </c>
      <c r="E12" s="7">
        <f t="shared" si="12"/>
        <v>3018197</v>
      </c>
    </row>
    <row r="13" spans="1:7" x14ac:dyDescent="0.25">
      <c r="A13" s="6" t="s">
        <v>17</v>
      </c>
      <c r="B13" s="1" t="s">
        <v>28</v>
      </c>
      <c r="C13" s="7">
        <v>2808579</v>
      </c>
      <c r="D13" s="7">
        <v>157153</v>
      </c>
      <c r="E13" s="7">
        <f t="shared" ref="E13:E14" si="13">C13+D13</f>
        <v>2965732</v>
      </c>
      <c r="G13" s="20"/>
    </row>
    <row r="14" spans="1:7" x14ac:dyDescent="0.25">
      <c r="A14" s="6" t="s">
        <v>22</v>
      </c>
      <c r="B14" s="1" t="s">
        <v>27</v>
      </c>
      <c r="C14" s="7">
        <v>54735</v>
      </c>
      <c r="D14" s="7">
        <v>-2270</v>
      </c>
      <c r="E14" s="7">
        <f t="shared" si="13"/>
        <v>52465</v>
      </c>
      <c r="G14" s="20"/>
    </row>
    <row r="15" spans="1:7" x14ac:dyDescent="0.25">
      <c r="A15" s="11" t="s">
        <v>3</v>
      </c>
      <c r="B15" s="12" t="s">
        <v>4</v>
      </c>
      <c r="C15" s="13">
        <f t="shared" ref="C15:E16" si="14">C16</f>
        <v>1162</v>
      </c>
      <c r="D15" s="13">
        <f t="shared" si="14"/>
        <v>-153</v>
      </c>
      <c r="E15" s="13">
        <f t="shared" si="14"/>
        <v>1009</v>
      </c>
    </row>
    <row r="16" spans="1:7" x14ac:dyDescent="0.25">
      <c r="A16" s="2" t="s">
        <v>26</v>
      </c>
      <c r="B16" s="1" t="s">
        <v>0</v>
      </c>
      <c r="C16" s="19">
        <f t="shared" si="14"/>
        <v>1162</v>
      </c>
      <c r="D16" s="19">
        <f t="shared" si="14"/>
        <v>-153</v>
      </c>
      <c r="E16" s="19">
        <f t="shared" si="14"/>
        <v>1009</v>
      </c>
    </row>
    <row r="17" spans="1:5" x14ac:dyDescent="0.25">
      <c r="A17" s="6" t="s">
        <v>22</v>
      </c>
      <c r="B17" s="1" t="s">
        <v>27</v>
      </c>
      <c r="C17" s="7">
        <v>1162</v>
      </c>
      <c r="D17" s="7">
        <v>-153</v>
      </c>
      <c r="E17" s="7">
        <f>C17+D17</f>
        <v>1009</v>
      </c>
    </row>
    <row r="18" spans="1:5" x14ac:dyDescent="0.25">
      <c r="A18" s="11" t="s">
        <v>7</v>
      </c>
      <c r="B18" s="12" t="s">
        <v>8</v>
      </c>
      <c r="C18" s="13">
        <f>C19+C23</f>
        <v>401850</v>
      </c>
      <c r="D18" s="13">
        <f>D19+D23</f>
        <v>129282</v>
      </c>
      <c r="E18" s="13">
        <f>E19+E23</f>
        <v>531132</v>
      </c>
    </row>
    <row r="19" spans="1:5" x14ac:dyDescent="0.25">
      <c r="A19" s="2" t="s">
        <v>26</v>
      </c>
      <c r="B19" s="1" t="s">
        <v>0</v>
      </c>
      <c r="C19" s="7">
        <f t="shared" ref="C19" si="15">C20+C21+C22</f>
        <v>401850</v>
      </c>
      <c r="D19" s="7">
        <f t="shared" ref="D19:E19" si="16">D20+D21+D22</f>
        <v>124752</v>
      </c>
      <c r="E19" s="7">
        <f t="shared" si="16"/>
        <v>526602</v>
      </c>
    </row>
    <row r="20" spans="1:5" x14ac:dyDescent="0.25">
      <c r="A20" s="6" t="s">
        <v>22</v>
      </c>
      <c r="B20" s="1" t="s">
        <v>27</v>
      </c>
      <c r="C20" s="14">
        <v>379850</v>
      </c>
      <c r="D20" s="14">
        <v>58752</v>
      </c>
      <c r="E20" s="7">
        <f t="shared" ref="E20:E25" si="17">C20+D20</f>
        <v>438602</v>
      </c>
    </row>
    <row r="21" spans="1:5" hidden="1" x14ac:dyDescent="0.25">
      <c r="A21" s="6" t="s">
        <v>23</v>
      </c>
      <c r="B21" s="1" t="s">
        <v>29</v>
      </c>
      <c r="C21" s="7"/>
      <c r="D21" s="7"/>
      <c r="E21" s="7">
        <f t="shared" si="17"/>
        <v>0</v>
      </c>
    </row>
    <row r="22" spans="1:5" x14ac:dyDescent="0.25">
      <c r="A22" s="6" t="s">
        <v>24</v>
      </c>
      <c r="B22" s="1" t="s">
        <v>31</v>
      </c>
      <c r="C22" s="7">
        <v>22000</v>
      </c>
      <c r="D22" s="7">
        <v>66000</v>
      </c>
      <c r="E22" s="7">
        <f t="shared" si="17"/>
        <v>88000</v>
      </c>
    </row>
    <row r="23" spans="1:5" x14ac:dyDescent="0.25">
      <c r="A23" s="2" t="s">
        <v>41</v>
      </c>
      <c r="B23" s="1" t="s">
        <v>42</v>
      </c>
      <c r="C23" s="7">
        <f>C24+C25</f>
        <v>0</v>
      </c>
      <c r="D23" s="7">
        <f>D24+D25</f>
        <v>4530</v>
      </c>
      <c r="E23" s="7">
        <f>E24+E25</f>
        <v>4530</v>
      </c>
    </row>
    <row r="24" spans="1:5" x14ac:dyDescent="0.25">
      <c r="A24" s="6" t="s">
        <v>22</v>
      </c>
      <c r="B24" s="1" t="s">
        <v>27</v>
      </c>
      <c r="C24" s="7"/>
      <c r="D24" s="7">
        <v>1599</v>
      </c>
      <c r="E24" s="7">
        <f t="shared" si="17"/>
        <v>1599</v>
      </c>
    </row>
    <row r="25" spans="1:5" x14ac:dyDescent="0.25">
      <c r="A25" s="6" t="s">
        <v>24</v>
      </c>
      <c r="B25" s="1" t="s">
        <v>31</v>
      </c>
      <c r="C25" s="7"/>
      <c r="D25" s="7">
        <v>2931</v>
      </c>
      <c r="E25" s="7">
        <f t="shared" si="17"/>
        <v>2931</v>
      </c>
    </row>
    <row r="26" spans="1:5" hidden="1" x14ac:dyDescent="0.25">
      <c r="A26" s="15" t="s">
        <v>5</v>
      </c>
      <c r="B26" s="16" t="s">
        <v>6</v>
      </c>
      <c r="C26" s="13">
        <f t="shared" ref="C26:E26" si="18">C27</f>
        <v>0</v>
      </c>
      <c r="D26" s="13">
        <f t="shared" si="18"/>
        <v>0</v>
      </c>
      <c r="E26" s="13">
        <f t="shared" si="18"/>
        <v>0</v>
      </c>
    </row>
    <row r="27" spans="1:5" hidden="1" x14ac:dyDescent="0.25">
      <c r="A27" s="2" t="s">
        <v>26</v>
      </c>
      <c r="B27" s="1" t="s">
        <v>0</v>
      </c>
      <c r="C27" s="7">
        <f t="shared" ref="C27" si="19">C28+C29+C30</f>
        <v>0</v>
      </c>
      <c r="D27" s="7">
        <f t="shared" ref="D27:E27" si="20">D28+D29+D30</f>
        <v>0</v>
      </c>
      <c r="E27" s="7">
        <f t="shared" si="20"/>
        <v>0</v>
      </c>
    </row>
    <row r="28" spans="1:5" hidden="1" x14ac:dyDescent="0.25">
      <c r="A28" s="6" t="s">
        <v>17</v>
      </c>
      <c r="B28" s="1" t="s">
        <v>28</v>
      </c>
      <c r="C28" s="7"/>
      <c r="D28" s="7"/>
      <c r="E28" s="7">
        <f t="shared" ref="E28:E30" si="21">C28-D28</f>
        <v>0</v>
      </c>
    </row>
    <row r="29" spans="1:5" hidden="1" x14ac:dyDescent="0.25">
      <c r="A29" s="6" t="s">
        <v>22</v>
      </c>
      <c r="B29" s="1" t="s">
        <v>27</v>
      </c>
      <c r="C29" s="7"/>
      <c r="D29" s="7"/>
      <c r="E29" s="7">
        <f t="shared" si="21"/>
        <v>0</v>
      </c>
    </row>
    <row r="30" spans="1:5" hidden="1" x14ac:dyDescent="0.25">
      <c r="A30" s="6">
        <v>34</v>
      </c>
      <c r="B30" s="1" t="s">
        <v>29</v>
      </c>
      <c r="C30" s="7"/>
      <c r="D30" s="7"/>
      <c r="E30" s="7">
        <f t="shared" si="21"/>
        <v>0</v>
      </c>
    </row>
    <row r="31" spans="1:5" x14ac:dyDescent="0.25">
      <c r="A31" s="15" t="s">
        <v>20</v>
      </c>
      <c r="B31" s="16" t="s">
        <v>21</v>
      </c>
      <c r="C31" s="13">
        <f>C32</f>
        <v>0</v>
      </c>
      <c r="D31" s="13">
        <f>D32</f>
        <v>213343</v>
      </c>
      <c r="E31" s="13">
        <f>E32</f>
        <v>213343</v>
      </c>
    </row>
    <row r="32" spans="1:5" x14ac:dyDescent="0.25">
      <c r="A32" s="2" t="s">
        <v>26</v>
      </c>
      <c r="B32" s="1" t="s">
        <v>0</v>
      </c>
      <c r="C32" s="7">
        <f t="shared" ref="C32" si="22">C33+C34</f>
        <v>0</v>
      </c>
      <c r="D32" s="7">
        <f t="shared" ref="D32:E32" si="23">D33+D34</f>
        <v>213343</v>
      </c>
      <c r="E32" s="7">
        <f t="shared" si="23"/>
        <v>213343</v>
      </c>
    </row>
    <row r="33" spans="1:5" x14ac:dyDescent="0.25">
      <c r="A33" s="6" t="s">
        <v>22</v>
      </c>
      <c r="B33" s="1" t="s">
        <v>27</v>
      </c>
      <c r="C33" s="7">
        <v>0</v>
      </c>
      <c r="D33" s="7">
        <v>204493</v>
      </c>
      <c r="E33" s="7">
        <f t="shared" ref="E33:E34" si="24">C33+D33</f>
        <v>204493</v>
      </c>
    </row>
    <row r="34" spans="1:5" x14ac:dyDescent="0.25">
      <c r="A34" s="6" t="s">
        <v>24</v>
      </c>
      <c r="B34" s="1" t="s">
        <v>31</v>
      </c>
      <c r="C34" s="7">
        <v>0</v>
      </c>
      <c r="D34" s="7">
        <v>8850</v>
      </c>
      <c r="E34" s="7">
        <f t="shared" si="24"/>
        <v>8850</v>
      </c>
    </row>
    <row r="35" spans="1:5" x14ac:dyDescent="0.25">
      <c r="A35" s="11" t="s">
        <v>19</v>
      </c>
      <c r="B35" s="12" t="s">
        <v>43</v>
      </c>
      <c r="C35" s="13">
        <f>C36+C42+C48+C53</f>
        <v>115683</v>
      </c>
      <c r="D35" s="13">
        <f>D36+D42+D48+D53</f>
        <v>40799</v>
      </c>
      <c r="E35" s="13">
        <f>E36+E42+E48+E53</f>
        <v>156482</v>
      </c>
    </row>
    <row r="36" spans="1:5" x14ac:dyDescent="0.25">
      <c r="A36" s="2" t="s">
        <v>17</v>
      </c>
      <c r="B36" s="1" t="s">
        <v>18</v>
      </c>
      <c r="C36" s="7">
        <f t="shared" ref="C36" si="25">C37+C38+C39+C40+C41</f>
        <v>22010</v>
      </c>
      <c r="D36" s="7">
        <f t="shared" ref="D36:E36" si="26">D37+D38+D39+D40+D41</f>
        <v>14538</v>
      </c>
      <c r="E36" s="7">
        <f t="shared" si="26"/>
        <v>36548</v>
      </c>
    </row>
    <row r="37" spans="1:5" x14ac:dyDescent="0.25">
      <c r="A37" s="6" t="s">
        <v>17</v>
      </c>
      <c r="B37" s="1" t="s">
        <v>28</v>
      </c>
      <c r="C37" s="7">
        <v>2200</v>
      </c>
      <c r="D37" s="7">
        <v>2500</v>
      </c>
      <c r="E37" s="7">
        <f t="shared" ref="E37:E41" si="27">C37+D37</f>
        <v>4700</v>
      </c>
    </row>
    <row r="38" spans="1:5" x14ac:dyDescent="0.25">
      <c r="A38" s="6" t="s">
        <v>22</v>
      </c>
      <c r="B38" s="1" t="s">
        <v>27</v>
      </c>
      <c r="C38" s="7">
        <f>17900-310</f>
        <v>17590</v>
      </c>
      <c r="D38" s="7">
        <v>7657</v>
      </c>
      <c r="E38" s="7">
        <f t="shared" si="27"/>
        <v>25247</v>
      </c>
    </row>
    <row r="39" spans="1:5" hidden="1" x14ac:dyDescent="0.25">
      <c r="A39" s="6" t="s">
        <v>23</v>
      </c>
      <c r="B39" s="1" t="s">
        <v>29</v>
      </c>
      <c r="C39" s="7"/>
      <c r="D39" s="7"/>
      <c r="E39" s="7">
        <f t="shared" si="27"/>
        <v>0</v>
      </c>
    </row>
    <row r="40" spans="1:5" x14ac:dyDescent="0.25">
      <c r="A40" s="6">
        <v>36</v>
      </c>
      <c r="B40" s="1" t="s">
        <v>30</v>
      </c>
      <c r="C40" s="7">
        <v>720</v>
      </c>
      <c r="D40" s="7">
        <v>280</v>
      </c>
      <c r="E40" s="7">
        <f t="shared" si="27"/>
        <v>1000</v>
      </c>
    </row>
    <row r="41" spans="1:5" x14ac:dyDescent="0.25">
      <c r="A41" s="6">
        <v>42</v>
      </c>
      <c r="B41" s="1" t="s">
        <v>31</v>
      </c>
      <c r="C41" s="7">
        <v>1500</v>
      </c>
      <c r="D41" s="7">
        <v>4101</v>
      </c>
      <c r="E41" s="7">
        <f t="shared" si="27"/>
        <v>5601</v>
      </c>
    </row>
    <row r="42" spans="1:5" x14ac:dyDescent="0.25">
      <c r="A42" s="2" t="s">
        <v>9</v>
      </c>
      <c r="B42" s="1" t="s">
        <v>10</v>
      </c>
      <c r="C42" s="7">
        <f t="shared" ref="C42" si="28">C43+C44+C45+C46+C47</f>
        <v>73495</v>
      </c>
      <c r="D42" s="7">
        <f t="shared" ref="D42:E42" si="29">D43+D44+D45+D46+D47</f>
        <v>5261</v>
      </c>
      <c r="E42" s="7">
        <f t="shared" si="29"/>
        <v>78756</v>
      </c>
    </row>
    <row r="43" spans="1:5" x14ac:dyDescent="0.25">
      <c r="A43" s="6" t="s">
        <v>17</v>
      </c>
      <c r="B43" s="1" t="s">
        <v>28</v>
      </c>
      <c r="C43" s="7">
        <v>23331</v>
      </c>
      <c r="D43" s="7">
        <v>13256</v>
      </c>
      <c r="E43" s="7">
        <f t="shared" ref="E43:E47" si="30">C43+D43</f>
        <v>36587</v>
      </c>
    </row>
    <row r="44" spans="1:5" x14ac:dyDescent="0.25">
      <c r="A44" s="6" t="s">
        <v>22</v>
      </c>
      <c r="B44" s="1" t="s">
        <v>27</v>
      </c>
      <c r="C44" s="7">
        <v>40925</v>
      </c>
      <c r="D44" s="7">
        <v>-3756</v>
      </c>
      <c r="E44" s="7">
        <f t="shared" si="30"/>
        <v>37169</v>
      </c>
    </row>
    <row r="45" spans="1:5" x14ac:dyDescent="0.25">
      <c r="A45" s="6" t="s">
        <v>23</v>
      </c>
      <c r="B45" s="1" t="s">
        <v>29</v>
      </c>
      <c r="C45" s="7">
        <v>2000</v>
      </c>
      <c r="D45" s="7"/>
      <c r="E45" s="7">
        <f t="shared" si="30"/>
        <v>2000</v>
      </c>
    </row>
    <row r="46" spans="1:5" x14ac:dyDescent="0.25">
      <c r="A46" s="6">
        <v>36</v>
      </c>
      <c r="B46" s="1" t="s">
        <v>32</v>
      </c>
      <c r="C46" s="7">
        <v>1440</v>
      </c>
      <c r="D46" s="7">
        <v>-440</v>
      </c>
      <c r="E46" s="7">
        <f t="shared" si="30"/>
        <v>1000</v>
      </c>
    </row>
    <row r="47" spans="1:5" x14ac:dyDescent="0.25">
      <c r="A47" s="6" t="s">
        <v>24</v>
      </c>
      <c r="B47" s="1" t="s">
        <v>31</v>
      </c>
      <c r="C47" s="7">
        <v>5799</v>
      </c>
      <c r="D47" s="7">
        <v>-3799</v>
      </c>
      <c r="E47" s="7">
        <f t="shared" si="30"/>
        <v>2000</v>
      </c>
    </row>
    <row r="48" spans="1:5" x14ac:dyDescent="0.25">
      <c r="A48" s="2" t="s">
        <v>33</v>
      </c>
      <c r="B48" s="1" t="s">
        <v>13</v>
      </c>
      <c r="C48" s="7">
        <f>C49+C50+C51+C52</f>
        <v>20178</v>
      </c>
      <c r="D48" s="7">
        <f t="shared" ref="D48:E48" si="31">D49+D50+D51+D52</f>
        <v>21000</v>
      </c>
      <c r="E48" s="7">
        <f t="shared" si="31"/>
        <v>41178</v>
      </c>
    </row>
    <row r="49" spans="1:5" hidden="1" x14ac:dyDescent="0.25">
      <c r="A49" s="6" t="s">
        <v>17</v>
      </c>
      <c r="B49" s="1" t="s">
        <v>28</v>
      </c>
      <c r="C49" s="7"/>
      <c r="D49" s="7"/>
      <c r="E49" s="7">
        <f t="shared" ref="E49:E52" si="32">C49+D49</f>
        <v>0</v>
      </c>
    </row>
    <row r="50" spans="1:5" x14ac:dyDescent="0.25">
      <c r="A50" s="6" t="s">
        <v>22</v>
      </c>
      <c r="B50" s="1" t="s">
        <v>27</v>
      </c>
      <c r="C50" s="7">
        <v>16178</v>
      </c>
      <c r="D50" s="7">
        <v>17000</v>
      </c>
      <c r="E50" s="7">
        <f t="shared" si="32"/>
        <v>33178</v>
      </c>
    </row>
    <row r="51" spans="1:5" x14ac:dyDescent="0.25">
      <c r="A51" s="6" t="s">
        <v>25</v>
      </c>
      <c r="B51" s="1" t="s">
        <v>32</v>
      </c>
      <c r="C51" s="7">
        <v>0</v>
      </c>
      <c r="D51" s="7">
        <v>4000</v>
      </c>
      <c r="E51" s="7">
        <f t="shared" si="32"/>
        <v>4000</v>
      </c>
    </row>
    <row r="52" spans="1:5" x14ac:dyDescent="0.25">
      <c r="A52" s="6" t="s">
        <v>24</v>
      </c>
      <c r="B52" s="1" t="s">
        <v>31</v>
      </c>
      <c r="C52" s="7">
        <v>4000</v>
      </c>
      <c r="D52" s="7"/>
      <c r="E52" s="7">
        <f t="shared" si="32"/>
        <v>4000</v>
      </c>
    </row>
    <row r="53" spans="1:5" hidden="1" x14ac:dyDescent="0.25">
      <c r="A53" s="2" t="s">
        <v>36</v>
      </c>
      <c r="B53" s="1" t="s">
        <v>14</v>
      </c>
      <c r="C53" s="7">
        <f t="shared" ref="C53:E53" si="33">C54</f>
        <v>0</v>
      </c>
      <c r="D53" s="7">
        <f t="shared" si="33"/>
        <v>0</v>
      </c>
      <c r="E53" s="7">
        <f t="shared" si="33"/>
        <v>0</v>
      </c>
    </row>
    <row r="54" spans="1:5" hidden="1" x14ac:dyDescent="0.25">
      <c r="A54" s="6" t="s">
        <v>22</v>
      </c>
      <c r="B54" s="1" t="s">
        <v>27</v>
      </c>
      <c r="C54" s="7"/>
      <c r="D54" s="7"/>
      <c r="E54" s="7"/>
    </row>
    <row r="55" spans="1:5" x14ac:dyDescent="0.25">
      <c r="A55" s="17" t="s">
        <v>15</v>
      </c>
      <c r="B55" s="18" t="s">
        <v>16</v>
      </c>
      <c r="C55" s="13">
        <f t="shared" ref="C55:E55" si="34">C56</f>
        <v>9000</v>
      </c>
      <c r="D55" s="13">
        <f>D56</f>
        <v>9509</v>
      </c>
      <c r="E55" s="13">
        <f t="shared" si="34"/>
        <v>18509</v>
      </c>
    </row>
    <row r="56" spans="1:5" x14ac:dyDescent="0.25">
      <c r="A56" s="2" t="s">
        <v>11</v>
      </c>
      <c r="B56" s="1" t="s">
        <v>12</v>
      </c>
      <c r="C56" s="7">
        <f t="shared" ref="C56" si="35">C57+C58</f>
        <v>9000</v>
      </c>
      <c r="D56" s="7">
        <f>D57+D58+D59</f>
        <v>9509</v>
      </c>
      <c r="E56" s="7">
        <f>E57+E58+E59</f>
        <v>18509</v>
      </c>
    </row>
    <row r="57" spans="1:5" x14ac:dyDescent="0.25">
      <c r="A57" s="6" t="s">
        <v>17</v>
      </c>
      <c r="B57" s="1" t="s">
        <v>28</v>
      </c>
      <c r="C57" s="7"/>
      <c r="D57" s="7">
        <v>2240</v>
      </c>
      <c r="E57" s="7">
        <f t="shared" ref="E57:E59" si="36">C57+D57</f>
        <v>2240</v>
      </c>
    </row>
    <row r="58" spans="1:5" x14ac:dyDescent="0.25">
      <c r="A58" s="6" t="s">
        <v>22</v>
      </c>
      <c r="B58" s="1" t="s">
        <v>27</v>
      </c>
      <c r="C58" s="7">
        <v>9000</v>
      </c>
      <c r="D58" s="7">
        <v>6719</v>
      </c>
      <c r="E58" s="7">
        <f t="shared" si="36"/>
        <v>15719</v>
      </c>
    </row>
    <row r="59" spans="1:5" x14ac:dyDescent="0.25">
      <c r="A59" s="6" t="s">
        <v>24</v>
      </c>
      <c r="B59" s="1" t="s">
        <v>31</v>
      </c>
      <c r="C59" s="7">
        <v>0</v>
      </c>
      <c r="D59" s="7">
        <v>550</v>
      </c>
      <c r="E59" s="7">
        <f t="shared" si="36"/>
        <v>550</v>
      </c>
    </row>
  </sheetData>
  <pageMargins left="0.31496062992125984" right="0.31496062992125984" top="0.74803149606299213" bottom="0.74803149606299213" header="0.31496062992125984" footer="0.31496062992125984"/>
  <pageSetup paperSize="9" orientation="landscape" r:id="rId1"/>
  <ignoredErrors>
    <ignoredError sqref="E23 E42 E4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APURI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Mirela Čirjak</cp:lastModifiedBy>
  <cp:lastPrinted>2025-12-09T12:23:11Z</cp:lastPrinted>
  <dcterms:created xsi:type="dcterms:W3CDTF">2022-10-31T10:11:38Z</dcterms:created>
  <dcterms:modified xsi:type="dcterms:W3CDTF">2025-12-10T11:38:30Z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POSEBNI DIO FINANCIJSKOG PLANA 01.12.2022..xlsx</vt:lpwstr>
  </property>
</Properties>
</file>